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24226"/>
  <xr:revisionPtr revIDLastSave="0" documentId="13_ncr:1_{151AAFB9-B7B3-4490-BC35-CAD83A55F37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様式１（月単位）" sheetId="10" r:id="rId1"/>
    <sheet name="様式１（週単位）" sheetId="8" r:id="rId2"/>
  </sheets>
  <definedNames>
    <definedName name="_xlnm.Print_Area" localSheetId="0">'様式１（月単位）'!$A$1:$L$31</definedName>
    <definedName name="_xlnm.Print_Area" localSheetId="1">'様式１（週単位）'!$A$1:$K$51</definedName>
    <definedName name="_xlnm.Print_Titles" localSheetId="0">'様式１（月単位）'!$1:$9</definedName>
    <definedName name="_xlnm.Print_Titles" localSheetId="1">'様式１（週単位）'!$1:$9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8" l="1"/>
  <c r="J48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I10" i="8"/>
  <c r="J10" i="8" s="1"/>
  <c r="C10" i="10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H22" i="10" s="1"/>
  <c r="G29" i="10"/>
  <c r="G28" i="10"/>
  <c r="G27" i="10"/>
  <c r="G26" i="10"/>
  <c r="G25" i="10"/>
  <c r="G24" i="10"/>
  <c r="G23" i="10"/>
  <c r="F31" i="10"/>
  <c r="E31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P1" i="10"/>
  <c r="H51" i="8"/>
  <c r="G51" i="8"/>
  <c r="F51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O1" i="8"/>
  <c r="C10" i="8" s="1"/>
  <c r="E10" i="8" s="1"/>
  <c r="H10" i="10" l="1"/>
  <c r="H20" i="10"/>
  <c r="H12" i="10"/>
  <c r="H17" i="10"/>
  <c r="H14" i="10"/>
  <c r="H21" i="10"/>
  <c r="H11" i="10"/>
  <c r="H18" i="10"/>
  <c r="H16" i="10"/>
  <c r="H15" i="10"/>
  <c r="H13" i="10"/>
  <c r="H19" i="10"/>
  <c r="O51" i="8"/>
  <c r="J51" i="8" s="1"/>
  <c r="K51" i="8" s="1"/>
  <c r="A23" i="10"/>
  <c r="G31" i="10"/>
  <c r="C11" i="10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I51" i="8"/>
  <c r="B10" i="8"/>
  <c r="A10" i="8"/>
  <c r="C11" i="8"/>
  <c r="B11" i="8"/>
  <c r="A11" i="8"/>
  <c r="C28" i="10" l="1"/>
  <c r="C29" i="10" s="1"/>
  <c r="A24" i="10"/>
  <c r="H23" i="10"/>
  <c r="C12" i="8"/>
  <c r="E11" i="8"/>
  <c r="A25" i="10" l="1"/>
  <c r="H24" i="10"/>
  <c r="E12" i="8"/>
  <c r="C13" i="8"/>
  <c r="B12" i="8"/>
  <c r="A12" i="8"/>
  <c r="A26" i="10" l="1"/>
  <c r="H25" i="10"/>
  <c r="B13" i="8"/>
  <c r="E13" i="8"/>
  <c r="C14" i="8"/>
  <c r="A13" i="8"/>
  <c r="A27" i="10" l="1"/>
  <c r="H26" i="10"/>
  <c r="A14" i="8"/>
  <c r="C15" i="8"/>
  <c r="B14" i="8"/>
  <c r="E14" i="8"/>
  <c r="A28" i="10" l="1"/>
  <c r="H27" i="10"/>
  <c r="A15" i="8"/>
  <c r="B15" i="8"/>
  <c r="C16" i="8"/>
  <c r="E15" i="8"/>
  <c r="P31" i="10" l="1"/>
  <c r="H31" i="10" s="1"/>
  <c r="I31" i="10" s="1"/>
  <c r="A29" i="10"/>
  <c r="H29" i="10" s="1"/>
  <c r="H28" i="10"/>
  <c r="C17" i="8"/>
  <c r="E16" i="8"/>
  <c r="A16" i="8"/>
  <c r="B16" i="8"/>
  <c r="C18" i="8" l="1"/>
  <c r="E17" i="8"/>
  <c r="A17" i="8"/>
  <c r="B17" i="8"/>
  <c r="E18" i="8" l="1"/>
  <c r="C19" i="8"/>
  <c r="A18" i="8"/>
  <c r="B18" i="8"/>
  <c r="E19" i="8" l="1"/>
  <c r="C20" i="8"/>
  <c r="B19" i="8"/>
  <c r="A19" i="8"/>
  <c r="E20" i="8" l="1"/>
  <c r="C21" i="8"/>
  <c r="B20" i="8"/>
  <c r="A20" i="8"/>
  <c r="A21" i="8" l="1"/>
  <c r="C22" i="8"/>
  <c r="E21" i="8"/>
  <c r="B21" i="8"/>
  <c r="A22" i="8" l="1"/>
  <c r="C23" i="8"/>
  <c r="E22" i="8"/>
  <c r="B22" i="8"/>
  <c r="C24" i="8" l="1"/>
  <c r="E23" i="8"/>
  <c r="A23" i="8"/>
  <c r="B23" i="8"/>
  <c r="C25" i="8" l="1"/>
  <c r="E24" i="8"/>
  <c r="B24" i="8"/>
  <c r="A24" i="8"/>
  <c r="C26" i="8" l="1"/>
  <c r="E25" i="8"/>
  <c r="B25" i="8"/>
  <c r="A25" i="8"/>
  <c r="E26" i="8" l="1"/>
  <c r="C27" i="8"/>
  <c r="A26" i="8"/>
  <c r="B26" i="8"/>
  <c r="E27" i="8" l="1"/>
  <c r="C28" i="8"/>
  <c r="A27" i="8"/>
  <c r="B27" i="8"/>
  <c r="E28" i="8" l="1"/>
  <c r="C29" i="8"/>
  <c r="A28" i="8"/>
  <c r="B28" i="8"/>
  <c r="E29" i="8" l="1"/>
  <c r="C30" i="8"/>
  <c r="B29" i="8"/>
  <c r="A29" i="8"/>
  <c r="C31" i="8" l="1"/>
  <c r="E30" i="8"/>
  <c r="A30" i="8"/>
  <c r="B30" i="8"/>
  <c r="C32" i="8" l="1"/>
  <c r="A31" i="8"/>
  <c r="B31" i="8"/>
  <c r="E31" i="8"/>
  <c r="C33" i="8" l="1"/>
  <c r="E32" i="8"/>
  <c r="B32" i="8"/>
  <c r="A32" i="8"/>
  <c r="C34" i="8" l="1"/>
  <c r="E33" i="8"/>
  <c r="A33" i="8"/>
  <c r="B33" i="8"/>
  <c r="A34" i="8" l="1"/>
  <c r="E34" i="8"/>
  <c r="B34" i="8"/>
  <c r="C35" i="8"/>
  <c r="E35" i="8" l="1"/>
  <c r="C36" i="8"/>
  <c r="B35" i="8"/>
  <c r="A35" i="8"/>
  <c r="E36" i="8" l="1"/>
  <c r="C37" i="8"/>
  <c r="A36" i="8"/>
  <c r="B36" i="8"/>
  <c r="E37" i="8" l="1"/>
  <c r="A37" i="8"/>
  <c r="B37" i="8"/>
  <c r="C38" i="8"/>
  <c r="C39" i="8" l="1"/>
  <c r="E38" i="8"/>
  <c r="B38" i="8"/>
  <c r="A38" i="8"/>
  <c r="C40" i="8" l="1"/>
  <c r="E39" i="8"/>
  <c r="A39" i="8"/>
  <c r="B39" i="8"/>
  <c r="C41" i="8" l="1"/>
  <c r="C42" i="8" s="1"/>
  <c r="A40" i="8"/>
  <c r="B40" i="8"/>
  <c r="E40" i="8"/>
  <c r="E42" i="8" l="1"/>
  <c r="C43" i="8"/>
  <c r="B42" i="8"/>
  <c r="A42" i="8"/>
  <c r="E41" i="8"/>
  <c r="B41" i="8"/>
  <c r="A41" i="8"/>
  <c r="E43" i="8" l="1"/>
  <c r="B43" i="8"/>
  <c r="C44" i="8"/>
  <c r="A43" i="8"/>
  <c r="E44" i="8" l="1"/>
  <c r="C45" i="8"/>
  <c r="B44" i="8"/>
  <c r="A44" i="8"/>
  <c r="E45" i="8" l="1"/>
  <c r="B45" i="8"/>
  <c r="C46" i="8"/>
  <c r="A45" i="8"/>
  <c r="E46" i="8" l="1"/>
  <c r="C47" i="8"/>
  <c r="A46" i="8"/>
  <c r="B46" i="8"/>
  <c r="E47" i="8" l="1"/>
  <c r="B47" i="8"/>
  <c r="C48" i="8"/>
  <c r="A47" i="8"/>
  <c r="E48" i="8" l="1"/>
  <c r="C49" i="8"/>
  <c r="B48" i="8"/>
  <c r="A48" i="8"/>
  <c r="E49" i="8" l="1"/>
  <c r="B49" i="8"/>
  <c r="A49" i="8"/>
</calcChain>
</file>

<file path=xl/sharedStrings.xml><?xml version="1.0" encoding="utf-8"?>
<sst xmlns="http://schemas.openxmlformats.org/spreadsheetml/2006/main" count="112" uniqueCount="25">
  <si>
    <t>工事名</t>
    <rPh sb="0" eb="2">
      <t>コウジ</t>
    </rPh>
    <rPh sb="2" eb="3">
      <t>メイ</t>
    </rPh>
    <phoneticPr fontId="1"/>
  </si>
  <si>
    <t>工期</t>
    <rPh sb="0" eb="2">
      <t>コウキ</t>
    </rPh>
    <phoneticPr fontId="1"/>
  </si>
  <si>
    <t>受注者</t>
    <rPh sb="0" eb="3">
      <t>ジュチュウシャ</t>
    </rPh>
    <phoneticPr fontId="1"/>
  </si>
  <si>
    <t>発注者</t>
    <rPh sb="0" eb="3">
      <t>ハッチュウシャ</t>
    </rPh>
    <phoneticPr fontId="1"/>
  </si>
  <si>
    <t>対象日数</t>
    <rPh sb="0" eb="2">
      <t>タイショウ</t>
    </rPh>
    <rPh sb="2" eb="4">
      <t>ニッスウ</t>
    </rPh>
    <phoneticPr fontId="1"/>
  </si>
  <si>
    <t>現場閉所率</t>
    <rPh sb="0" eb="2">
      <t>ゲンバ</t>
    </rPh>
    <rPh sb="2" eb="5">
      <t>ヘイショリツ</t>
    </rPh>
    <phoneticPr fontId="1"/>
  </si>
  <si>
    <t>現場閉所
日数</t>
    <rPh sb="0" eb="2">
      <t>ゲンバ</t>
    </rPh>
    <rPh sb="2" eb="4">
      <t>ヘイショ</t>
    </rPh>
    <rPh sb="5" eb="7">
      <t>ニッスウ</t>
    </rPh>
    <phoneticPr fontId="1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</si>
  <si>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7"/>
  </si>
  <si>
    <t>～</t>
    <phoneticPr fontId="7"/>
  </si>
  <si>
    <t>※直前の月曜日</t>
    <rPh sb="1" eb="3">
      <t>チョクゼン</t>
    </rPh>
    <rPh sb="4" eb="7">
      <t>ゲツヨウビ</t>
    </rPh>
    <phoneticPr fontId="7"/>
  </si>
  <si>
    <t>様式１：週休２日制モデル工事（現場閉所型）　現場閉所実績報告書（週単位）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シュウ</t>
    </rPh>
    <rPh sb="33" eb="35">
      <t>タンイ</t>
    </rPh>
    <phoneticPr fontId="7"/>
  </si>
  <si>
    <t>備考</t>
    <rPh sb="0" eb="2">
      <t>ビコウ</t>
    </rPh>
    <phoneticPr fontId="7"/>
  </si>
  <si>
    <t>様式１：週休２日制モデル工事（現場閉所型）　現場閉所実績報告書（月単位）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ツキ</t>
    </rPh>
    <rPh sb="33" eb="35">
      <t>タンイ</t>
    </rPh>
    <phoneticPr fontId="7"/>
  </si>
  <si>
    <t>休工対象
(土日)日数</t>
    <rPh sb="0" eb="2">
      <t>キュウコウ</t>
    </rPh>
    <rPh sb="2" eb="4">
      <t>タイショウ</t>
    </rPh>
    <rPh sb="6" eb="8">
      <t>ドニチ</t>
    </rPh>
    <rPh sb="9" eb="11">
      <t>ニッスウ</t>
    </rPh>
    <phoneticPr fontId="1"/>
  </si>
  <si>
    <t>工事開始日</t>
    <rPh sb="0" eb="2">
      <t>コウジ</t>
    </rPh>
    <rPh sb="2" eb="4">
      <t>カイシ</t>
    </rPh>
    <rPh sb="4" eb="5">
      <t>ビ</t>
    </rPh>
    <phoneticPr fontId="1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</si>
  <si>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1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</si>
  <si>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1"/>
  </si>
  <si>
    <t>週休２日達成状況（合計）</t>
    <rPh sb="9" eb="10">
      <t>ゴウ</t>
    </rPh>
    <rPh sb="10" eb="11">
      <t>ケイ</t>
    </rPh>
    <phoneticPr fontId="7"/>
  </si>
  <si>
    <t>工事完了日</t>
    <rPh sb="0" eb="2">
      <t>コウジ</t>
    </rPh>
    <rPh sb="2" eb="4">
      <t>カンリョウ</t>
    </rPh>
    <rPh sb="4" eb="5">
      <t>ビ</t>
    </rPh>
    <phoneticPr fontId="1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</si>
  <si>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7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</si>
  <si>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1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</si>
  <si>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</si>
  <si>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</si>
  <si>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</si>
  <si>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工事場所</t>
    <rPh sb="0" eb="2">
      <t>コウジ</t>
    </rPh>
    <rPh sb="2" eb="4">
      <t>バショ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</si>
</sst>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%"/>
    <numFmt numFmtId="177" formatCode="General&quot;週目&quot;"/>
    <numFmt numFmtId="178" formatCode="General&quot;月&quot;"/>
    <numFmt numFmtId="179" formatCode="yyyy"/>
    <numFmt numFmtId="180" formatCode="m"/>
    <numFmt numFmtId="181" formatCode="m&quot;月&quot;d&quot;日&quot;;@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/>
  </cellStyleXfs>
  <cellXfs count="43">
    <xf numFmtId="0" fontId="0" fillId="0" borderId="0" xfId="0">
      <alignment vertical="center"/>
    </xf>
    <xf numFmtId="0" fontId="8" fillId="0" borderId="0" xfId="2" applyFont="1" applyAlignment="1">
      <alignment horizontal="left" vertical="center"/>
    </xf>
    <xf numFmtId="0" fontId="8" fillId="0" borderId="0" xfId="2" applyFont="1"/>
    <xf numFmtId="0" fontId="8" fillId="0" borderId="0" xfId="2" applyFont="1" applyAlignment="1">
      <alignment shrinkToFit="1"/>
    </xf>
    <xf numFmtId="14" fontId="8" fillId="0" borderId="0" xfId="2" applyNumberFormat="1" applyFont="1"/>
    <xf numFmtId="0" fontId="8" fillId="0" borderId="4" xfId="2" applyFont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 shrinkToFit="1"/>
    </xf>
    <xf numFmtId="178" fontId="8" fillId="0" borderId="3" xfId="2" applyNumberFormat="1" applyFont="1" applyBorder="1" applyAlignment="1">
      <alignment horizontal="right" vertical="center"/>
    </xf>
    <xf numFmtId="177" fontId="8" fillId="0" borderId="5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center" vertical="center"/>
    </xf>
    <xf numFmtId="176" fontId="8" fillId="0" borderId="2" xfId="1" applyNumberFormat="1" applyFont="1" applyFill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Alignment="1">
      <alignment horizontal="right"/>
    </xf>
    <xf numFmtId="181" fontId="8" fillId="0" borderId="3" xfId="2" applyNumberFormat="1" applyFont="1" applyBorder="1" applyAlignment="1">
      <alignment horizontal="center" vertical="center"/>
    </xf>
    <xf numFmtId="181" fontId="8" fillId="0" borderId="4" xfId="2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right" vertical="center" shrinkToFit="1"/>
    </xf>
    <xf numFmtId="0" fontId="8" fillId="3" borderId="2" xfId="2" applyFont="1" applyFill="1" applyBorder="1" applyAlignment="1">
      <alignment horizontal="center" vertical="center"/>
    </xf>
    <xf numFmtId="14" fontId="8" fillId="3" borderId="13" xfId="2" applyNumberFormat="1" applyFont="1" applyFill="1" applyBorder="1" applyAlignment="1">
      <alignment horizontal="center"/>
    </xf>
    <xf numFmtId="179" fontId="6" fillId="0" borderId="3" xfId="2" applyNumberFormat="1" applyFont="1" applyBorder="1" applyAlignment="1">
      <alignment horizontal="right" vertical="center"/>
    </xf>
    <xf numFmtId="180" fontId="6" fillId="0" borderId="4" xfId="2" applyNumberFormat="1" applyFont="1" applyBorder="1" applyAlignment="1">
      <alignment horizontal="right" vertical="center"/>
    </xf>
    <xf numFmtId="177" fontId="8" fillId="0" borderId="4" xfId="2" applyNumberFormat="1" applyFont="1" applyBorder="1" applyAlignment="1">
      <alignment horizontal="center" vertical="center"/>
    </xf>
    <xf numFmtId="0" fontId="8" fillId="0" borderId="5" xfId="2" applyFont="1" applyBorder="1" applyAlignment="1">
      <alignment horizontal="right" vertical="center" shrinkToFit="1"/>
    </xf>
    <xf numFmtId="0" fontId="8" fillId="3" borderId="6" xfId="2" applyFont="1" applyFill="1" applyBorder="1" applyAlignment="1">
      <alignment horizontal="center" shrinkToFit="1"/>
    </xf>
    <xf numFmtId="0" fontId="8" fillId="3" borderId="6" xfId="2" applyFont="1" applyFill="1" applyBorder="1" applyAlignment="1">
      <alignment shrinkToFit="1"/>
    </xf>
    <xf numFmtId="0" fontId="8" fillId="3" borderId="4" xfId="2" applyFont="1" applyFill="1" applyBorder="1" applyAlignment="1">
      <alignment horizontal="center" shrinkToFit="1"/>
    </xf>
    <xf numFmtId="0" fontId="8" fillId="3" borderId="4" xfId="2" applyFont="1" applyFill="1" applyBorder="1" applyAlignment="1">
      <alignment shrinkToFit="1"/>
    </xf>
    <xf numFmtId="0" fontId="3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</cellXfs>
  <cellStyles count="3">
    <cellStyle name="パーセント" xfId="1" builtinId="5"/>
    <cellStyle name="標準" xfId="0" builtinId="0"/>
    <cellStyle name="標準 6" xfId="2" xr:uid="{41A9E254-98B4-4C5D-99DE-8DE986F6D111}"/>
  </cellStyles>
  <dxfs count="0"/>
  <tableStyles count="0" defaultTableStyle="TableStyleMedium2" defaultPivotStyle="PivotStyleLight16"/>
  <colors>
    <mruColors>
      <color rgb="FFFFFFCC"/>
      <color rgb="FFFFCCCC"/>
      <color rgb="FF66FFFF"/>
      <color rgb="FFFFCCFF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D834C-6BB2-494D-A6A5-2920DAE81BD3}">
  <dimension ref="A1:P38"/>
  <sheetViews>
    <sheetView view="pageBreakPreview" zoomScaleNormal="100" zoomScaleSheetLayoutView="100" workbookViewId="0">
      <pane ySplit="9" topLeftCell="A14" activePane="bottomLeft" state="frozen"/>
      <selection pane="bottomLeft" activeCell="E10" sqref="E10"/>
    </sheetView>
  </sheetViews>
  <sheetFormatPr defaultColWidth="10" defaultRowHeight="13.2" x14ac:dyDescent="0.2"/>
  <cols>
    <col min="1" max="1" width="11.109375" style="2" customWidth="1"/>
    <col min="2" max="2" width="5.44140625" style="2" customWidth="1"/>
    <col min="3" max="3" width="11.109375" style="6" customWidth="1"/>
    <col min="4" max="4" width="5.44140625" style="2" customWidth="1"/>
    <col min="5" max="11" width="11.109375" style="6" customWidth="1"/>
    <col min="12" max="12" width="22.109375" style="2" customWidth="1"/>
    <col min="13" max="14" width="9.77734375" style="2" customWidth="1"/>
    <col min="15" max="15" width="10.44140625" style="2" customWidth="1"/>
    <col min="16" max="16" width="16" style="2" customWidth="1"/>
    <col min="17" max="17" width="14.88671875" style="2" customWidth="1"/>
    <col min="18" max="18" width="12.77734375" style="2" customWidth="1"/>
    <col min="19" max="119" width="9.77734375" style="2" customWidth="1"/>
    <col min="120" max="16384" width="10" style="2"/>
  </cols>
  <sheetData>
    <row r="1" spans="1:16" ht="16.2" customHeight="1" thickBot="1" x14ac:dyDescent="0.25">
      <c r="A1" s="1" t="s">
        <v>12</v>
      </c>
      <c r="G1" s="2"/>
      <c r="H1" s="14"/>
      <c r="I1" s="14"/>
      <c r="J1" s="14"/>
      <c r="K1" s="6" t="s">
        <v>14</v>
      </c>
      <c r="L1" s="19">
        <v>46113</v>
      </c>
      <c r="O1" s="14" t="s">
        <v>9</v>
      </c>
      <c r="P1" s="4">
        <f>L1-WEEKDAY(L1,3)</f>
        <v>46111</v>
      </c>
    </row>
    <row r="2" spans="1:16" ht="16.2" customHeight="1" thickBot="1" x14ac:dyDescent="0.25">
      <c r="A2" s="1"/>
      <c r="G2" s="14"/>
      <c r="K2" s="6" t="s">
        <v>18</v>
      </c>
      <c r="L2" s="19">
        <v>46477</v>
      </c>
    </row>
    <row r="3" spans="1:16" ht="16.5" customHeight="1" x14ac:dyDescent="0.2">
      <c r="A3" s="40" t="s">
        <v>0</v>
      </c>
      <c r="B3" s="40"/>
      <c r="C3" s="24"/>
      <c r="D3" s="25"/>
      <c r="E3" s="24"/>
      <c r="F3" s="24"/>
      <c r="G3" s="24"/>
      <c r="H3" s="24"/>
      <c r="I3" s="24"/>
      <c r="J3" s="7"/>
      <c r="L3" s="3"/>
    </row>
    <row r="4" spans="1:16" ht="16.5" customHeight="1" x14ac:dyDescent="0.2">
      <c r="A4" s="30" t="s">
        <v>24</v>
      </c>
      <c r="B4" s="30"/>
      <c r="C4" s="26"/>
      <c r="D4" s="27"/>
      <c r="E4" s="26"/>
      <c r="F4" s="26"/>
      <c r="G4" s="26"/>
      <c r="H4" s="26"/>
      <c r="I4" s="26"/>
      <c r="J4" s="7"/>
      <c r="K4" s="7"/>
      <c r="L4" s="3"/>
    </row>
    <row r="5" spans="1:16" ht="16.5" customHeight="1" x14ac:dyDescent="0.2">
      <c r="A5" s="30" t="s">
        <v>1</v>
      </c>
      <c r="B5" s="30"/>
      <c r="C5" s="26"/>
      <c r="D5" s="27"/>
      <c r="E5" s="26"/>
      <c r="F5" s="26"/>
      <c r="G5" s="26"/>
      <c r="H5" s="26"/>
      <c r="I5" s="26"/>
      <c r="J5" s="7"/>
      <c r="K5" s="7"/>
      <c r="L5" s="3"/>
    </row>
    <row r="6" spans="1:16" ht="16.5" customHeight="1" x14ac:dyDescent="0.2">
      <c r="A6" s="30" t="s">
        <v>3</v>
      </c>
      <c r="B6" s="30"/>
      <c r="C6" s="26"/>
      <c r="D6" s="27"/>
      <c r="E6" s="26"/>
      <c r="F6" s="26"/>
      <c r="G6" s="26"/>
      <c r="H6" s="26"/>
      <c r="I6" s="26"/>
      <c r="J6" s="7"/>
      <c r="K6" s="7"/>
      <c r="L6" s="3"/>
    </row>
    <row r="7" spans="1:16" ht="16.5" customHeight="1" x14ac:dyDescent="0.2">
      <c r="A7" s="1"/>
    </row>
    <row r="8" spans="1:16" ht="16.5" customHeight="1" x14ac:dyDescent="0.2">
      <c r="A8" s="31" t="s">
        <v>19</v>
      </c>
      <c r="B8" s="32"/>
      <c r="C8" s="32"/>
      <c r="D8" s="32"/>
      <c r="E8" s="37" t="s">
        <v>4</v>
      </c>
      <c r="F8" s="28" t="s">
        <v>6</v>
      </c>
      <c r="G8" s="28" t="s">
        <v>5</v>
      </c>
      <c r="H8" s="28" t="s">
        <v>20</v>
      </c>
      <c r="I8" s="31" t="s">
        <v>11</v>
      </c>
      <c r="J8" s="32"/>
      <c r="K8" s="32"/>
      <c r="L8" s="33"/>
    </row>
    <row r="9" spans="1:16" ht="16.5" customHeight="1" x14ac:dyDescent="0.2">
      <c r="A9" s="34"/>
      <c r="B9" s="35"/>
      <c r="C9" s="35"/>
      <c r="D9" s="35"/>
      <c r="E9" s="38"/>
      <c r="F9" s="28"/>
      <c r="G9" s="28"/>
      <c r="H9" s="28"/>
      <c r="I9" s="34"/>
      <c r="J9" s="35"/>
      <c r="K9" s="35"/>
      <c r="L9" s="36"/>
    </row>
    <row r="10" spans="1:16" ht="17.100000000000001" customHeight="1" x14ac:dyDescent="0.2">
      <c r="A10" s="20">
        <f>L1</f>
        <v>46113</v>
      </c>
      <c r="B10" s="22" t="s">
        <v>22</v>
      </c>
      <c r="C10" s="21">
        <f>L1</f>
        <v>46113</v>
      </c>
      <c r="D10" s="5" t="s">
        <v>23</v>
      </c>
      <c r="E10" s="18"/>
      <c r="F10" s="18"/>
      <c r="G10" s="11" t="str">
        <f t="shared" ref="G10:G29" si="0">IF(E10=0,"",F10/E10)</f>
        <v/>
      </c>
      <c r="H10" s="10" t="str">
        <f>IF(A10="","",IF(G10&gt;=0.285,"○","×"))</f>
        <v>○</v>
      </c>
      <c r="I10" s="12"/>
      <c r="J10" s="5"/>
      <c r="K10" s="5"/>
      <c r="L10" s="23"/>
    </row>
    <row r="11" spans="1:16" ht="17.100000000000001" customHeight="1" x14ac:dyDescent="0.2">
      <c r="A11" s="20">
        <f t="shared" ref="A11:A29" si="1">IF(A10&gt;L$2,"",EDATE(A10,1))</f>
        <v>46143</v>
      </c>
      <c r="B11" s="22" t="s">
        <v>22</v>
      </c>
      <c r="C11" s="21">
        <f t="shared" ref="C11:C29" si="2">IF(C10&gt;L$2,"",EDATE(A10,1))</f>
        <v>46143</v>
      </c>
      <c r="D11" s="5" t="s">
        <v>23</v>
      </c>
      <c r="E11" s="18"/>
      <c r="F11" s="18"/>
      <c r="G11" s="11" t="str">
        <f t="shared" si="0"/>
        <v/>
      </c>
      <c r="H11" s="10" t="str">
        <f t="shared" ref="H11:H29" si="3">IF(A11="","",IF(G11&gt;=0.285,"○","×"))</f>
        <v>○</v>
      </c>
      <c r="I11" s="12"/>
      <c r="J11" s="5"/>
      <c r="K11" s="5"/>
      <c r="L11" s="23"/>
    </row>
    <row r="12" spans="1:16" ht="17.100000000000001" customHeight="1" x14ac:dyDescent="0.2">
      <c r="A12" s="20">
        <f t="shared" si="1"/>
        <v>46174</v>
      </c>
      <c r="B12" s="22" t="s">
        <v>22</v>
      </c>
      <c r="C12" s="21">
        <f t="shared" si="2"/>
        <v>46174</v>
      </c>
      <c r="D12" s="5" t="s">
        <v>23</v>
      </c>
      <c r="E12" s="18"/>
      <c r="F12" s="18"/>
      <c r="G12" s="11" t="str">
        <f t="shared" si="0"/>
        <v/>
      </c>
      <c r="H12" s="10" t="str">
        <f t="shared" si="3"/>
        <v>○</v>
      </c>
      <c r="I12" s="12"/>
      <c r="J12" s="5"/>
      <c r="K12" s="5"/>
      <c r="L12" s="23"/>
    </row>
    <row r="13" spans="1:16" ht="17.100000000000001" customHeight="1" x14ac:dyDescent="0.2">
      <c r="A13" s="20">
        <f t="shared" si="1"/>
        <v>46204</v>
      </c>
      <c r="B13" s="22" t="s">
        <v>22</v>
      </c>
      <c r="C13" s="21">
        <f t="shared" si="2"/>
        <v>46204</v>
      </c>
      <c r="D13" s="5" t="s">
        <v>23</v>
      </c>
      <c r="E13" s="18"/>
      <c r="F13" s="18"/>
      <c r="G13" s="11" t="str">
        <f t="shared" si="0"/>
        <v/>
      </c>
      <c r="H13" s="10" t="str">
        <f t="shared" si="3"/>
        <v>○</v>
      </c>
      <c r="I13" s="12"/>
      <c r="J13" s="5"/>
      <c r="K13" s="5"/>
      <c r="L13" s="23"/>
    </row>
    <row r="14" spans="1:16" ht="17.100000000000001" customHeight="1" x14ac:dyDescent="0.2">
      <c r="A14" s="20">
        <f t="shared" si="1"/>
        <v>46235</v>
      </c>
      <c r="B14" s="22" t="s">
        <v>22</v>
      </c>
      <c r="C14" s="21">
        <f t="shared" si="2"/>
        <v>46235</v>
      </c>
      <c r="D14" s="5" t="s">
        <v>23</v>
      </c>
      <c r="E14" s="18"/>
      <c r="F14" s="18"/>
      <c r="G14" s="11" t="str">
        <f t="shared" si="0"/>
        <v/>
      </c>
      <c r="H14" s="10" t="str">
        <f t="shared" si="3"/>
        <v>○</v>
      </c>
      <c r="I14" s="12"/>
      <c r="J14" s="5"/>
      <c r="K14" s="5"/>
      <c r="L14" s="23"/>
    </row>
    <row r="15" spans="1:16" ht="17.100000000000001" customHeight="1" x14ac:dyDescent="0.2">
      <c r="A15" s="20">
        <f t="shared" si="1"/>
        <v>46266</v>
      </c>
      <c r="B15" s="22" t="s">
        <v>22</v>
      </c>
      <c r="C15" s="21">
        <f t="shared" si="2"/>
        <v>46266</v>
      </c>
      <c r="D15" s="5" t="s">
        <v>23</v>
      </c>
      <c r="E15" s="18"/>
      <c r="F15" s="18"/>
      <c r="G15" s="11" t="str">
        <f t="shared" si="0"/>
        <v/>
      </c>
      <c r="H15" s="10" t="str">
        <f t="shared" si="3"/>
        <v>○</v>
      </c>
      <c r="I15" s="12"/>
      <c r="J15" s="5"/>
      <c r="K15" s="5"/>
      <c r="L15" s="23"/>
    </row>
    <row r="16" spans="1:16" ht="17.100000000000001" customHeight="1" x14ac:dyDescent="0.2">
      <c r="A16" s="20">
        <f t="shared" si="1"/>
        <v>46296</v>
      </c>
      <c r="B16" s="22" t="s">
        <v>22</v>
      </c>
      <c r="C16" s="21">
        <f t="shared" si="2"/>
        <v>46296</v>
      </c>
      <c r="D16" s="5" t="s">
        <v>23</v>
      </c>
      <c r="E16" s="18"/>
      <c r="F16" s="18"/>
      <c r="G16" s="11" t="str">
        <f t="shared" si="0"/>
        <v/>
      </c>
      <c r="H16" s="10" t="str">
        <f t="shared" si="3"/>
        <v>○</v>
      </c>
      <c r="I16" s="12"/>
      <c r="J16" s="5"/>
      <c r="K16" s="5"/>
      <c r="L16" s="23"/>
    </row>
    <row r="17" spans="1:16" ht="17.100000000000001" customHeight="1" x14ac:dyDescent="0.2">
      <c r="A17" s="20">
        <f t="shared" si="1"/>
        <v>46327</v>
      </c>
      <c r="B17" s="22" t="s">
        <v>22</v>
      </c>
      <c r="C17" s="21">
        <f t="shared" si="2"/>
        <v>46327</v>
      </c>
      <c r="D17" s="5" t="s">
        <v>23</v>
      </c>
      <c r="E17" s="18"/>
      <c r="F17" s="18"/>
      <c r="G17" s="11" t="str">
        <f t="shared" si="0"/>
        <v/>
      </c>
      <c r="H17" s="10" t="str">
        <f t="shared" si="3"/>
        <v>○</v>
      </c>
      <c r="I17" s="12"/>
      <c r="J17" s="5"/>
      <c r="K17" s="5"/>
      <c r="L17" s="23"/>
    </row>
    <row r="18" spans="1:16" ht="17.100000000000001" customHeight="1" x14ac:dyDescent="0.2">
      <c r="A18" s="20">
        <f t="shared" si="1"/>
        <v>46357</v>
      </c>
      <c r="B18" s="22" t="s">
        <v>22</v>
      </c>
      <c r="C18" s="21">
        <f t="shared" si="2"/>
        <v>46357</v>
      </c>
      <c r="D18" s="5" t="s">
        <v>23</v>
      </c>
      <c r="E18" s="18"/>
      <c r="F18" s="18"/>
      <c r="G18" s="11" t="str">
        <f t="shared" si="0"/>
        <v/>
      </c>
      <c r="H18" s="10" t="str">
        <f t="shared" si="3"/>
        <v>○</v>
      </c>
      <c r="I18" s="12"/>
      <c r="J18" s="5"/>
      <c r="K18" s="5"/>
      <c r="L18" s="23"/>
    </row>
    <row r="19" spans="1:16" ht="17.100000000000001" customHeight="1" x14ac:dyDescent="0.2">
      <c r="A19" s="20">
        <f t="shared" si="1"/>
        <v>46388</v>
      </c>
      <c r="B19" s="22" t="s">
        <v>22</v>
      </c>
      <c r="C19" s="21">
        <f t="shared" si="2"/>
        <v>46388</v>
      </c>
      <c r="D19" s="5" t="s">
        <v>23</v>
      </c>
      <c r="E19" s="18"/>
      <c r="F19" s="18"/>
      <c r="G19" s="11" t="str">
        <f t="shared" si="0"/>
        <v/>
      </c>
      <c r="H19" s="10" t="str">
        <f t="shared" si="3"/>
        <v>○</v>
      </c>
      <c r="I19" s="12"/>
      <c r="J19" s="5"/>
      <c r="K19" s="5"/>
      <c r="L19" s="23"/>
    </row>
    <row r="20" spans="1:16" ht="17.100000000000001" customHeight="1" x14ac:dyDescent="0.2">
      <c r="A20" s="20">
        <f t="shared" si="1"/>
        <v>46419</v>
      </c>
      <c r="B20" s="22" t="s">
        <v>22</v>
      </c>
      <c r="C20" s="21">
        <f t="shared" si="2"/>
        <v>46419</v>
      </c>
      <c r="D20" s="5" t="s">
        <v>23</v>
      </c>
      <c r="E20" s="18"/>
      <c r="F20" s="18"/>
      <c r="G20" s="11" t="str">
        <f t="shared" si="0"/>
        <v/>
      </c>
      <c r="H20" s="10" t="str">
        <f t="shared" si="3"/>
        <v>○</v>
      </c>
      <c r="I20" s="12"/>
      <c r="J20" s="5"/>
      <c r="K20" s="5"/>
      <c r="L20" s="23"/>
    </row>
    <row r="21" spans="1:16" ht="17.100000000000001" customHeight="1" x14ac:dyDescent="0.2">
      <c r="A21" s="20">
        <f t="shared" si="1"/>
        <v>46447</v>
      </c>
      <c r="B21" s="22" t="s">
        <v>22</v>
      </c>
      <c r="C21" s="21">
        <f t="shared" si="2"/>
        <v>46447</v>
      </c>
      <c r="D21" s="5" t="s">
        <v>23</v>
      </c>
      <c r="E21" s="18"/>
      <c r="F21" s="18"/>
      <c r="G21" s="11" t="str">
        <f t="shared" si="0"/>
        <v/>
      </c>
      <c r="H21" s="10" t="str">
        <f t="shared" si="3"/>
        <v>○</v>
      </c>
      <c r="I21" s="12"/>
      <c r="J21" s="5"/>
      <c r="K21" s="5"/>
      <c r="L21" s="23"/>
    </row>
    <row r="22" spans="1:16" ht="17.100000000000001" customHeight="1" x14ac:dyDescent="0.2">
      <c r="A22" s="20">
        <f>IF(A21&gt;L$2,"",EDATE(A21,1))</f>
        <v>46478</v>
      </c>
      <c r="B22" s="22" t="s">
        <v>22</v>
      </c>
      <c r="C22" s="21">
        <f t="shared" si="2"/>
        <v>46478</v>
      </c>
      <c r="D22" s="5" t="s">
        <v>23</v>
      </c>
      <c r="E22" s="18"/>
      <c r="F22" s="18"/>
      <c r="G22" s="11" t="str">
        <f t="shared" si="0"/>
        <v/>
      </c>
      <c r="H22" s="10" t="str">
        <f t="shared" si="3"/>
        <v>○</v>
      </c>
      <c r="I22" s="12"/>
      <c r="J22" s="5"/>
      <c r="K22" s="5"/>
      <c r="L22" s="23"/>
    </row>
    <row r="23" spans="1:16" ht="17.100000000000001" customHeight="1" x14ac:dyDescent="0.2">
      <c r="A23" s="20" t="str">
        <f t="shared" si="1"/>
        <v/>
      </c>
      <c r="B23" s="22" t="s">
        <v>22</v>
      </c>
      <c r="C23" s="21" t="str">
        <f t="shared" si="2"/>
        <v/>
      </c>
      <c r="D23" s="5" t="s">
        <v>23</v>
      </c>
      <c r="E23" s="18"/>
      <c r="F23" s="18"/>
      <c r="G23" s="11" t="str">
        <f t="shared" si="0"/>
        <v/>
      </c>
      <c r="H23" s="10" t="str">
        <f t="shared" si="3"/>
        <v/>
      </c>
      <c r="I23" s="12"/>
      <c r="J23" s="5"/>
      <c r="K23" s="5"/>
      <c r="L23" s="23"/>
    </row>
    <row r="24" spans="1:16" ht="17.100000000000001" customHeight="1" x14ac:dyDescent="0.2">
      <c r="A24" s="20" t="str">
        <f t="shared" si="1"/>
        <v/>
      </c>
      <c r="B24" s="22" t="s">
        <v>22</v>
      </c>
      <c r="C24" s="21" t="str">
        <f t="shared" si="2"/>
        <v/>
      </c>
      <c r="D24" s="5" t="s">
        <v>23</v>
      </c>
      <c r="E24" s="18"/>
      <c r="F24" s="18"/>
      <c r="G24" s="11" t="str">
        <f t="shared" si="0"/>
        <v/>
      </c>
      <c r="H24" s="10" t="str">
        <f t="shared" si="3"/>
        <v/>
      </c>
      <c r="I24" s="12"/>
      <c r="J24" s="5"/>
      <c r="K24" s="5"/>
      <c r="L24" s="23"/>
    </row>
    <row r="25" spans="1:16" ht="17.100000000000001" customHeight="1" x14ac:dyDescent="0.2">
      <c r="A25" s="20" t="str">
        <f t="shared" si="1"/>
        <v/>
      </c>
      <c r="B25" s="22" t="s">
        <v>22</v>
      </c>
      <c r="C25" s="21" t="str">
        <f t="shared" si="2"/>
        <v/>
      </c>
      <c r="D25" s="5" t="s">
        <v>23</v>
      </c>
      <c r="E25" s="18"/>
      <c r="F25" s="18"/>
      <c r="G25" s="11" t="str">
        <f t="shared" si="0"/>
        <v/>
      </c>
      <c r="H25" s="10" t="str">
        <f t="shared" si="3"/>
        <v/>
      </c>
      <c r="I25" s="12"/>
      <c r="J25" s="5"/>
      <c r="K25" s="5"/>
      <c r="L25" s="23"/>
    </row>
    <row r="26" spans="1:16" ht="17.100000000000001" customHeight="1" x14ac:dyDescent="0.2">
      <c r="A26" s="20" t="str">
        <f t="shared" si="1"/>
        <v/>
      </c>
      <c r="B26" s="22" t="s">
        <v>22</v>
      </c>
      <c r="C26" s="21" t="str">
        <f t="shared" si="2"/>
        <v/>
      </c>
      <c r="D26" s="5" t="s">
        <v>23</v>
      </c>
      <c r="E26" s="18"/>
      <c r="F26" s="18"/>
      <c r="G26" s="11" t="str">
        <f t="shared" si="0"/>
        <v/>
      </c>
      <c r="H26" s="10" t="str">
        <f t="shared" si="3"/>
        <v/>
      </c>
      <c r="I26" s="12"/>
      <c r="J26" s="5"/>
      <c r="K26" s="5"/>
      <c r="L26" s="23"/>
    </row>
    <row r="27" spans="1:16" ht="17.100000000000001" customHeight="1" x14ac:dyDescent="0.2">
      <c r="A27" s="20" t="str">
        <f t="shared" si="1"/>
        <v/>
      </c>
      <c r="B27" s="22" t="s">
        <v>22</v>
      </c>
      <c r="C27" s="21" t="str">
        <f t="shared" si="2"/>
        <v/>
      </c>
      <c r="D27" s="5" t="s">
        <v>23</v>
      </c>
      <c r="E27" s="18"/>
      <c r="F27" s="18"/>
      <c r="G27" s="11" t="str">
        <f t="shared" si="0"/>
        <v/>
      </c>
      <c r="H27" s="10" t="str">
        <f t="shared" si="3"/>
        <v/>
      </c>
      <c r="I27" s="12"/>
      <c r="J27" s="5"/>
      <c r="K27" s="5"/>
      <c r="L27" s="23"/>
    </row>
    <row r="28" spans="1:16" ht="17.100000000000001" customHeight="1" x14ac:dyDescent="0.2">
      <c r="A28" s="20" t="str">
        <f t="shared" si="1"/>
        <v/>
      </c>
      <c r="B28" s="22" t="s">
        <v>22</v>
      </c>
      <c r="C28" s="21" t="str">
        <f>IF(C27&gt;L$2,"",EDATE(A27,1))</f>
        <v/>
      </c>
      <c r="D28" s="5" t="s">
        <v>23</v>
      </c>
      <c r="E28" s="18"/>
      <c r="F28" s="18"/>
      <c r="G28" s="11" t="str">
        <f t="shared" si="0"/>
        <v/>
      </c>
      <c r="H28" s="10" t="str">
        <f t="shared" si="3"/>
        <v/>
      </c>
      <c r="I28" s="12"/>
      <c r="J28" s="5"/>
      <c r="K28" s="5"/>
      <c r="L28" s="23"/>
    </row>
    <row r="29" spans="1:16" ht="17.100000000000001" customHeight="1" x14ac:dyDescent="0.2">
      <c r="A29" s="20" t="str">
        <f t="shared" si="1"/>
        <v/>
      </c>
      <c r="B29" s="22" t="s">
        <v>22</v>
      </c>
      <c r="C29" s="21" t="str">
        <f t="shared" si="2"/>
        <v/>
      </c>
      <c r="D29" s="5" t="s">
        <v>23</v>
      </c>
      <c r="E29" s="18"/>
      <c r="F29" s="18"/>
      <c r="G29" s="11" t="str">
        <f t="shared" si="0"/>
        <v/>
      </c>
      <c r="H29" s="10" t="str">
        <f t="shared" si="3"/>
        <v/>
      </c>
      <c r="I29" s="12"/>
      <c r="J29" s="5"/>
      <c r="K29" s="5"/>
      <c r="L29" s="23"/>
    </row>
    <row r="30" spans="1:16" ht="5.0999999999999996" customHeight="1" x14ac:dyDescent="0.2">
      <c r="A30" s="6"/>
      <c r="B30" s="6"/>
      <c r="D30" s="6"/>
      <c r="L30" s="6"/>
    </row>
    <row r="31" spans="1:16" ht="16.95" customHeight="1" x14ac:dyDescent="0.2">
      <c r="A31" s="29" t="s">
        <v>17</v>
      </c>
      <c r="B31" s="30"/>
      <c r="C31" s="30"/>
      <c r="D31" s="30"/>
      <c r="E31" s="13">
        <f>SUM(E10:E29)</f>
        <v>0</v>
      </c>
      <c r="F31" s="13">
        <f>SUM(F10:F29)</f>
        <v>0</v>
      </c>
      <c r="G31" s="11" t="str">
        <f>IF(E31=0,"",F31/E31)</f>
        <v/>
      </c>
      <c r="H31" s="13" t="str">
        <f>IF(P31&gt;0,"×","○")</f>
        <v>○</v>
      </c>
      <c r="I31" s="29" t="str">
        <f>IF(H31="○","月単位週休２日達成",IF(G31&gt;28.5%,"通期の週休２日達成","週休２日未達成"))</f>
        <v>月単位週休２日達成</v>
      </c>
      <c r="J31" s="30"/>
      <c r="K31" s="30"/>
      <c r="L31" s="39"/>
      <c r="O31" s="14" t="s">
        <v>21</v>
      </c>
      <c r="P31" s="2">
        <f>COUNTIF(H10:H29,"×")</f>
        <v>0</v>
      </c>
    </row>
    <row r="32" spans="1:16" ht="16.95" customHeight="1" x14ac:dyDescent="0.2"/>
    <row r="33" ht="16.95" customHeight="1" x14ac:dyDescent="0.2"/>
    <row r="34" ht="16.95" customHeight="1" x14ac:dyDescent="0.2"/>
    <row r="35" ht="16.95" customHeight="1" x14ac:dyDescent="0.2"/>
    <row r="36" ht="16.95" customHeight="1" x14ac:dyDescent="0.2"/>
    <row r="37" ht="16.95" customHeight="1" x14ac:dyDescent="0.2"/>
    <row r="38" ht="16.95" customHeight="1" x14ac:dyDescent="0.2"/>
  </sheetData>
  <mergeCells count="12">
    <mergeCell ref="A3:B3"/>
    <mergeCell ref="A4:B4"/>
    <mergeCell ref="A5:B5"/>
    <mergeCell ref="A6:B6"/>
    <mergeCell ref="A8:D9"/>
    <mergeCell ref="F8:F9"/>
    <mergeCell ref="G8:G9"/>
    <mergeCell ref="H8:H9"/>
    <mergeCell ref="A31:D31"/>
    <mergeCell ref="I8:L9"/>
    <mergeCell ref="E8:E9"/>
    <mergeCell ref="I31:L3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6F342-C481-4CBC-8E36-0C6ABB9D5545}">
  <dimension ref="A1:O58"/>
  <sheetViews>
    <sheetView tabSelected="1" view="pageBreakPreview" zoomScaleNormal="100" zoomScaleSheetLayoutView="100" workbookViewId="0">
      <pane ySplit="9" topLeftCell="A10" activePane="bottomLeft" state="frozen"/>
      <selection pane="bottomLeft" activeCell="K1" sqref="K1"/>
    </sheetView>
  </sheetViews>
  <sheetFormatPr defaultColWidth="10" defaultRowHeight="13.2" x14ac:dyDescent="0.2"/>
  <cols>
    <col min="1" max="2" width="8.88671875" style="2" customWidth="1"/>
    <col min="3" max="3" width="13.88671875" style="6" customWidth="1"/>
    <col min="4" max="4" width="5.44140625" style="2" customWidth="1"/>
    <col min="5" max="5" width="13.88671875" style="6" customWidth="1"/>
    <col min="6" max="10" width="11.21875" style="6" customWidth="1"/>
    <col min="11" max="11" width="22.33203125" style="2" customWidth="1"/>
    <col min="12" max="13" width="9.77734375" style="2" customWidth="1"/>
    <col min="14" max="14" width="10.44140625" style="2" customWidth="1"/>
    <col min="15" max="15" width="16" style="2" customWidth="1"/>
    <col min="16" max="16" width="14.88671875" style="2" customWidth="1"/>
    <col min="17" max="17" width="12.77734375" style="2" customWidth="1"/>
    <col min="18" max="118" width="9.77734375" style="2" customWidth="1"/>
    <col min="119" max="16384" width="10" style="2"/>
  </cols>
  <sheetData>
    <row r="1" spans="1:15" ht="16.2" customHeight="1" thickBot="1" x14ac:dyDescent="0.25">
      <c r="A1" s="1" t="s">
        <v>10</v>
      </c>
      <c r="I1" s="2"/>
      <c r="J1" s="6" t="s">
        <v>14</v>
      </c>
      <c r="K1" s="19">
        <v>46113</v>
      </c>
      <c r="N1" s="14" t="s">
        <v>9</v>
      </c>
      <c r="O1" s="4">
        <f>K1-WEEKDAY(K1,3)</f>
        <v>46111</v>
      </c>
    </row>
    <row r="2" spans="1:15" ht="16.2" customHeight="1" x14ac:dyDescent="0.2">
      <c r="A2" s="1"/>
      <c r="I2" s="14"/>
    </row>
    <row r="3" spans="1:15" ht="16.5" customHeight="1" x14ac:dyDescent="0.2">
      <c r="A3" s="40" t="s">
        <v>0</v>
      </c>
      <c r="B3" s="40"/>
      <c r="C3" s="24"/>
      <c r="D3" s="25"/>
      <c r="E3" s="24"/>
      <c r="F3" s="24"/>
      <c r="G3" s="24"/>
      <c r="H3" s="24"/>
      <c r="I3" s="7"/>
      <c r="J3" s="7"/>
      <c r="K3" s="3"/>
    </row>
    <row r="4" spans="1:15" ht="16.5" customHeight="1" x14ac:dyDescent="0.2">
      <c r="A4" s="30" t="s">
        <v>24</v>
      </c>
      <c r="B4" s="30"/>
      <c r="C4" s="26"/>
      <c r="D4" s="27"/>
      <c r="E4" s="26"/>
      <c r="F4" s="26"/>
      <c r="G4" s="26"/>
      <c r="H4" s="26"/>
      <c r="I4" s="7"/>
      <c r="J4" s="7"/>
      <c r="K4" s="3"/>
    </row>
    <row r="5" spans="1:15" ht="16.5" customHeight="1" x14ac:dyDescent="0.2">
      <c r="A5" s="30" t="s">
        <v>1</v>
      </c>
      <c r="B5" s="30"/>
      <c r="C5" s="26"/>
      <c r="D5" s="27"/>
      <c r="E5" s="26"/>
      <c r="F5" s="26"/>
      <c r="G5" s="26"/>
      <c r="H5" s="26"/>
      <c r="I5" s="7"/>
      <c r="J5" s="7"/>
      <c r="K5" s="3"/>
    </row>
    <row r="6" spans="1:15" ht="16.5" customHeight="1" x14ac:dyDescent="0.2">
      <c r="A6" s="30" t="s">
        <v>2</v>
      </c>
      <c r="B6" s="30"/>
      <c r="C6" s="26"/>
      <c r="D6" s="27"/>
      <c r="E6" s="26"/>
      <c r="F6" s="26"/>
      <c r="G6" s="26"/>
      <c r="H6" s="26"/>
      <c r="I6" s="7"/>
      <c r="J6" s="7"/>
      <c r="K6" s="3"/>
    </row>
    <row r="7" spans="1:15" ht="16.5" customHeight="1" x14ac:dyDescent="0.2">
      <c r="A7" s="1"/>
    </row>
    <row r="8" spans="1:15" ht="16.5" customHeight="1" x14ac:dyDescent="0.2">
      <c r="A8" s="31" t="s">
        <v>7</v>
      </c>
      <c r="B8" s="32"/>
      <c r="C8" s="32"/>
      <c r="D8" s="32"/>
      <c r="E8" s="33"/>
      <c r="F8" s="37" t="s">
        <v>4</v>
      </c>
      <c r="G8" s="28" t="s">
        <v>13</v>
      </c>
      <c r="H8" s="28" t="s">
        <v>6</v>
      </c>
      <c r="I8" s="28" t="s">
        <v>5</v>
      </c>
      <c r="J8" s="28" t="s">
        <v>15</v>
      </c>
      <c r="K8" s="41" t="s">
        <v>11</v>
      </c>
    </row>
    <row r="9" spans="1:15" ht="16.5" customHeight="1" x14ac:dyDescent="0.2">
      <c r="A9" s="34"/>
      <c r="B9" s="35"/>
      <c r="C9" s="35"/>
      <c r="D9" s="35"/>
      <c r="E9" s="36"/>
      <c r="F9" s="38"/>
      <c r="G9" s="28"/>
      <c r="H9" s="28"/>
      <c r="I9" s="28"/>
      <c r="J9" s="28"/>
      <c r="K9" s="42"/>
    </row>
    <row r="10" spans="1:15" ht="17.100000000000001" customHeight="1" x14ac:dyDescent="0.2">
      <c r="A10" s="8">
        <f t="shared" ref="A10:A49" si="0">MONTH(C10)</f>
        <v>3</v>
      </c>
      <c r="B10" s="9">
        <f t="shared" ref="B10:B49" si="1">WEEKNUM(C10,2)-WEEKNUM(DATE(YEAR(C10),MONTH(C10),1),2)+1</f>
        <v>6</v>
      </c>
      <c r="C10" s="15">
        <f>O1</f>
        <v>46111</v>
      </c>
      <c r="D10" s="5" t="s">
        <v>8</v>
      </c>
      <c r="E10" s="16">
        <f>C10+6</f>
        <v>46117</v>
      </c>
      <c r="F10" s="18"/>
      <c r="G10" s="18"/>
      <c r="H10" s="18"/>
      <c r="I10" s="11" t="str">
        <f>IF(F10=0,"",H10/F10)</f>
        <v/>
      </c>
      <c r="J10" s="10" t="str">
        <f>IF(G10=0,"－",IF(I10&gt;=0.285,"○","×"))</f>
        <v>－</v>
      </c>
      <c r="K10" s="17"/>
    </row>
    <row r="11" spans="1:15" ht="17.100000000000001" customHeight="1" x14ac:dyDescent="0.2">
      <c r="A11" s="8">
        <f t="shared" si="0"/>
        <v>4</v>
      </c>
      <c r="B11" s="9">
        <f t="shared" si="1"/>
        <v>2</v>
      </c>
      <c r="C11" s="15">
        <f>C10+7</f>
        <v>46118</v>
      </c>
      <c r="D11" s="5" t="s">
        <v>8</v>
      </c>
      <c r="E11" s="16">
        <f>C11+6</f>
        <v>46124</v>
      </c>
      <c r="F11" s="18"/>
      <c r="G11" s="18"/>
      <c r="H11" s="18"/>
      <c r="I11" s="11" t="str">
        <f t="shared" ref="I11:I41" si="2">IF(F11=0,"",H11/F11)</f>
        <v/>
      </c>
      <c r="J11" s="10" t="str">
        <f t="shared" ref="J11:J48" si="3">IF(G11=0,"－",IF(I11&gt;=0.285,"○","×"))</f>
        <v>－</v>
      </c>
      <c r="K11" s="17"/>
    </row>
    <row r="12" spans="1:15" ht="17.100000000000001" customHeight="1" x14ac:dyDescent="0.2">
      <c r="A12" s="8">
        <f t="shared" si="0"/>
        <v>4</v>
      </c>
      <c r="B12" s="9">
        <f t="shared" si="1"/>
        <v>3</v>
      </c>
      <c r="C12" s="15">
        <f t="shared" ref="C12:C41" si="4">C11+7</f>
        <v>46125</v>
      </c>
      <c r="D12" s="5" t="s">
        <v>8</v>
      </c>
      <c r="E12" s="16">
        <f>C12+6</f>
        <v>46131</v>
      </c>
      <c r="F12" s="18"/>
      <c r="G12" s="18"/>
      <c r="H12" s="18"/>
      <c r="I12" s="11" t="str">
        <f t="shared" si="2"/>
        <v/>
      </c>
      <c r="J12" s="10" t="str">
        <f t="shared" si="3"/>
        <v>－</v>
      </c>
      <c r="K12" s="17"/>
    </row>
    <row r="13" spans="1:15" ht="17.100000000000001" customHeight="1" x14ac:dyDescent="0.2">
      <c r="A13" s="8">
        <f t="shared" si="0"/>
        <v>4</v>
      </c>
      <c r="B13" s="9">
        <f t="shared" si="1"/>
        <v>4</v>
      </c>
      <c r="C13" s="15">
        <f t="shared" si="4"/>
        <v>46132</v>
      </c>
      <c r="D13" s="5" t="s">
        <v>8</v>
      </c>
      <c r="E13" s="16">
        <f t="shared" ref="E13:E41" si="5">C13+6</f>
        <v>46138</v>
      </c>
      <c r="F13" s="18"/>
      <c r="G13" s="18"/>
      <c r="H13" s="18"/>
      <c r="I13" s="11" t="str">
        <f t="shared" si="2"/>
        <v/>
      </c>
      <c r="J13" s="10" t="str">
        <f t="shared" si="3"/>
        <v>－</v>
      </c>
      <c r="K13" s="17"/>
    </row>
    <row r="14" spans="1:15" ht="17.100000000000001" customHeight="1" x14ac:dyDescent="0.2">
      <c r="A14" s="8">
        <f t="shared" si="0"/>
        <v>4</v>
      </c>
      <c r="B14" s="9">
        <f t="shared" si="1"/>
        <v>5</v>
      </c>
      <c r="C14" s="15">
        <f t="shared" si="4"/>
        <v>46139</v>
      </c>
      <c r="D14" s="5" t="s">
        <v>8</v>
      </c>
      <c r="E14" s="16">
        <f t="shared" si="5"/>
        <v>46145</v>
      </c>
      <c r="F14" s="18"/>
      <c r="G14" s="18"/>
      <c r="H14" s="18"/>
      <c r="I14" s="11" t="str">
        <f t="shared" si="2"/>
        <v/>
      </c>
      <c r="J14" s="10" t="str">
        <f t="shared" si="3"/>
        <v>－</v>
      </c>
      <c r="K14" s="17"/>
    </row>
    <row r="15" spans="1:15" ht="17.100000000000001" customHeight="1" x14ac:dyDescent="0.2">
      <c r="A15" s="8">
        <f t="shared" si="0"/>
        <v>5</v>
      </c>
      <c r="B15" s="9">
        <f t="shared" si="1"/>
        <v>2</v>
      </c>
      <c r="C15" s="15">
        <f t="shared" si="4"/>
        <v>46146</v>
      </c>
      <c r="D15" s="5" t="s">
        <v>8</v>
      </c>
      <c r="E15" s="16">
        <f t="shared" si="5"/>
        <v>46152</v>
      </c>
      <c r="F15" s="18"/>
      <c r="G15" s="18"/>
      <c r="H15" s="18"/>
      <c r="I15" s="11" t="str">
        <f t="shared" si="2"/>
        <v/>
      </c>
      <c r="J15" s="10" t="str">
        <f t="shared" si="3"/>
        <v>－</v>
      </c>
      <c r="K15" s="17"/>
    </row>
    <row r="16" spans="1:15" ht="17.100000000000001" customHeight="1" x14ac:dyDescent="0.2">
      <c r="A16" s="8">
        <f t="shared" si="0"/>
        <v>5</v>
      </c>
      <c r="B16" s="9">
        <f t="shared" si="1"/>
        <v>3</v>
      </c>
      <c r="C16" s="15">
        <f t="shared" si="4"/>
        <v>46153</v>
      </c>
      <c r="D16" s="5" t="s">
        <v>8</v>
      </c>
      <c r="E16" s="16">
        <f t="shared" si="5"/>
        <v>46159</v>
      </c>
      <c r="F16" s="18"/>
      <c r="G16" s="18"/>
      <c r="H16" s="18"/>
      <c r="I16" s="11" t="str">
        <f t="shared" si="2"/>
        <v/>
      </c>
      <c r="J16" s="10" t="str">
        <f t="shared" si="3"/>
        <v>－</v>
      </c>
      <c r="K16" s="17"/>
    </row>
    <row r="17" spans="1:11" ht="17.100000000000001" customHeight="1" x14ac:dyDescent="0.2">
      <c r="A17" s="8">
        <f t="shared" si="0"/>
        <v>5</v>
      </c>
      <c r="B17" s="9">
        <f t="shared" si="1"/>
        <v>4</v>
      </c>
      <c r="C17" s="15">
        <f t="shared" si="4"/>
        <v>46160</v>
      </c>
      <c r="D17" s="5" t="s">
        <v>8</v>
      </c>
      <c r="E17" s="16">
        <f t="shared" si="5"/>
        <v>46166</v>
      </c>
      <c r="F17" s="18"/>
      <c r="G17" s="18"/>
      <c r="H17" s="18"/>
      <c r="I17" s="11" t="str">
        <f t="shared" si="2"/>
        <v/>
      </c>
      <c r="J17" s="10" t="str">
        <f t="shared" si="3"/>
        <v>－</v>
      </c>
      <c r="K17" s="17"/>
    </row>
    <row r="18" spans="1:11" ht="17.100000000000001" customHeight="1" x14ac:dyDescent="0.2">
      <c r="A18" s="8">
        <f t="shared" si="0"/>
        <v>5</v>
      </c>
      <c r="B18" s="9">
        <f t="shared" si="1"/>
        <v>5</v>
      </c>
      <c r="C18" s="15">
        <f t="shared" si="4"/>
        <v>46167</v>
      </c>
      <c r="D18" s="5" t="s">
        <v>8</v>
      </c>
      <c r="E18" s="16">
        <f t="shared" si="5"/>
        <v>46173</v>
      </c>
      <c r="F18" s="18"/>
      <c r="G18" s="18"/>
      <c r="H18" s="18"/>
      <c r="I18" s="11" t="str">
        <f t="shared" si="2"/>
        <v/>
      </c>
      <c r="J18" s="10" t="str">
        <f t="shared" si="3"/>
        <v>－</v>
      </c>
      <c r="K18" s="17"/>
    </row>
    <row r="19" spans="1:11" ht="17.100000000000001" customHeight="1" x14ac:dyDescent="0.2">
      <c r="A19" s="8">
        <f t="shared" si="0"/>
        <v>6</v>
      </c>
      <c r="B19" s="9">
        <f t="shared" si="1"/>
        <v>1</v>
      </c>
      <c r="C19" s="15">
        <f t="shared" si="4"/>
        <v>46174</v>
      </c>
      <c r="D19" s="5" t="s">
        <v>8</v>
      </c>
      <c r="E19" s="16">
        <f t="shared" si="5"/>
        <v>46180</v>
      </c>
      <c r="F19" s="18"/>
      <c r="G19" s="18"/>
      <c r="H19" s="18"/>
      <c r="I19" s="11" t="str">
        <f t="shared" si="2"/>
        <v/>
      </c>
      <c r="J19" s="10" t="str">
        <f t="shared" si="3"/>
        <v>－</v>
      </c>
      <c r="K19" s="17"/>
    </row>
    <row r="20" spans="1:11" ht="17.100000000000001" customHeight="1" x14ac:dyDescent="0.2">
      <c r="A20" s="8">
        <f t="shared" si="0"/>
        <v>6</v>
      </c>
      <c r="B20" s="9">
        <f t="shared" si="1"/>
        <v>2</v>
      </c>
      <c r="C20" s="15">
        <f t="shared" si="4"/>
        <v>46181</v>
      </c>
      <c r="D20" s="5" t="s">
        <v>8</v>
      </c>
      <c r="E20" s="16">
        <f t="shared" si="5"/>
        <v>46187</v>
      </c>
      <c r="F20" s="18"/>
      <c r="G20" s="18"/>
      <c r="H20" s="18"/>
      <c r="I20" s="11" t="str">
        <f t="shared" si="2"/>
        <v/>
      </c>
      <c r="J20" s="10" t="str">
        <f t="shared" si="3"/>
        <v>－</v>
      </c>
      <c r="K20" s="17"/>
    </row>
    <row r="21" spans="1:11" ht="17.100000000000001" customHeight="1" x14ac:dyDescent="0.2">
      <c r="A21" s="8">
        <f t="shared" si="0"/>
        <v>6</v>
      </c>
      <c r="B21" s="9">
        <f t="shared" si="1"/>
        <v>3</v>
      </c>
      <c r="C21" s="15">
        <f t="shared" si="4"/>
        <v>46188</v>
      </c>
      <c r="D21" s="5" t="s">
        <v>8</v>
      </c>
      <c r="E21" s="16">
        <f t="shared" si="5"/>
        <v>46194</v>
      </c>
      <c r="F21" s="18"/>
      <c r="G21" s="18"/>
      <c r="H21" s="18"/>
      <c r="I21" s="11" t="str">
        <f t="shared" si="2"/>
        <v/>
      </c>
      <c r="J21" s="10" t="str">
        <f t="shared" si="3"/>
        <v>－</v>
      </c>
      <c r="K21" s="17"/>
    </row>
    <row r="22" spans="1:11" ht="17.100000000000001" customHeight="1" x14ac:dyDescent="0.2">
      <c r="A22" s="8">
        <f t="shared" si="0"/>
        <v>6</v>
      </c>
      <c r="B22" s="9">
        <f t="shared" si="1"/>
        <v>4</v>
      </c>
      <c r="C22" s="15">
        <f t="shared" si="4"/>
        <v>46195</v>
      </c>
      <c r="D22" s="5" t="s">
        <v>8</v>
      </c>
      <c r="E22" s="16">
        <f t="shared" si="5"/>
        <v>46201</v>
      </c>
      <c r="F22" s="18"/>
      <c r="G22" s="18"/>
      <c r="H22" s="18"/>
      <c r="I22" s="11" t="str">
        <f t="shared" si="2"/>
        <v/>
      </c>
      <c r="J22" s="10" t="str">
        <f t="shared" si="3"/>
        <v>－</v>
      </c>
      <c r="K22" s="17"/>
    </row>
    <row r="23" spans="1:11" ht="17.100000000000001" customHeight="1" x14ac:dyDescent="0.2">
      <c r="A23" s="8">
        <f t="shared" si="0"/>
        <v>6</v>
      </c>
      <c r="B23" s="9">
        <f t="shared" si="1"/>
        <v>5</v>
      </c>
      <c r="C23" s="15">
        <f t="shared" si="4"/>
        <v>46202</v>
      </c>
      <c r="D23" s="5" t="s">
        <v>8</v>
      </c>
      <c r="E23" s="16">
        <f t="shared" si="5"/>
        <v>46208</v>
      </c>
      <c r="F23" s="18"/>
      <c r="G23" s="18"/>
      <c r="H23" s="18"/>
      <c r="I23" s="11" t="str">
        <f t="shared" si="2"/>
        <v/>
      </c>
      <c r="J23" s="10" t="str">
        <f t="shared" si="3"/>
        <v>－</v>
      </c>
      <c r="K23" s="17"/>
    </row>
    <row r="24" spans="1:11" ht="17.100000000000001" customHeight="1" x14ac:dyDescent="0.2">
      <c r="A24" s="8">
        <f t="shared" si="0"/>
        <v>7</v>
      </c>
      <c r="B24" s="9">
        <f t="shared" si="1"/>
        <v>2</v>
      </c>
      <c r="C24" s="15">
        <f t="shared" si="4"/>
        <v>46209</v>
      </c>
      <c r="D24" s="5" t="s">
        <v>8</v>
      </c>
      <c r="E24" s="16">
        <f t="shared" si="5"/>
        <v>46215</v>
      </c>
      <c r="F24" s="18"/>
      <c r="G24" s="18"/>
      <c r="H24" s="18"/>
      <c r="I24" s="11" t="str">
        <f t="shared" si="2"/>
        <v/>
      </c>
      <c r="J24" s="10" t="str">
        <f t="shared" si="3"/>
        <v>－</v>
      </c>
      <c r="K24" s="17"/>
    </row>
    <row r="25" spans="1:11" ht="17.100000000000001" customHeight="1" x14ac:dyDescent="0.2">
      <c r="A25" s="8">
        <f t="shared" si="0"/>
        <v>7</v>
      </c>
      <c r="B25" s="9">
        <f t="shared" si="1"/>
        <v>3</v>
      </c>
      <c r="C25" s="15">
        <f t="shared" si="4"/>
        <v>46216</v>
      </c>
      <c r="D25" s="5" t="s">
        <v>8</v>
      </c>
      <c r="E25" s="16">
        <f t="shared" si="5"/>
        <v>46222</v>
      </c>
      <c r="F25" s="18"/>
      <c r="G25" s="18"/>
      <c r="H25" s="18"/>
      <c r="I25" s="11" t="str">
        <f t="shared" si="2"/>
        <v/>
      </c>
      <c r="J25" s="10" t="str">
        <f t="shared" si="3"/>
        <v>－</v>
      </c>
      <c r="K25" s="17"/>
    </row>
    <row r="26" spans="1:11" ht="17.100000000000001" customHeight="1" x14ac:dyDescent="0.2">
      <c r="A26" s="8">
        <f t="shared" si="0"/>
        <v>7</v>
      </c>
      <c r="B26" s="9">
        <f t="shared" si="1"/>
        <v>4</v>
      </c>
      <c r="C26" s="15">
        <f t="shared" si="4"/>
        <v>46223</v>
      </c>
      <c r="D26" s="5" t="s">
        <v>8</v>
      </c>
      <c r="E26" s="16">
        <f t="shared" si="5"/>
        <v>46229</v>
      </c>
      <c r="F26" s="18"/>
      <c r="G26" s="18"/>
      <c r="H26" s="18"/>
      <c r="I26" s="11" t="str">
        <f t="shared" si="2"/>
        <v/>
      </c>
      <c r="J26" s="10" t="str">
        <f t="shared" si="3"/>
        <v>－</v>
      </c>
      <c r="K26" s="17"/>
    </row>
    <row r="27" spans="1:11" ht="17.100000000000001" customHeight="1" x14ac:dyDescent="0.2">
      <c r="A27" s="8">
        <f t="shared" si="0"/>
        <v>7</v>
      </c>
      <c r="B27" s="9">
        <f t="shared" si="1"/>
        <v>5</v>
      </c>
      <c r="C27" s="15">
        <f t="shared" si="4"/>
        <v>46230</v>
      </c>
      <c r="D27" s="5" t="s">
        <v>8</v>
      </c>
      <c r="E27" s="16">
        <f t="shared" si="5"/>
        <v>46236</v>
      </c>
      <c r="F27" s="18"/>
      <c r="G27" s="18"/>
      <c r="H27" s="18"/>
      <c r="I27" s="11" t="str">
        <f t="shared" si="2"/>
        <v/>
      </c>
      <c r="J27" s="10" t="str">
        <f t="shared" si="3"/>
        <v>－</v>
      </c>
      <c r="K27" s="17"/>
    </row>
    <row r="28" spans="1:11" ht="17.100000000000001" customHeight="1" x14ac:dyDescent="0.2">
      <c r="A28" s="8">
        <f t="shared" si="0"/>
        <v>8</v>
      </c>
      <c r="B28" s="9">
        <f t="shared" si="1"/>
        <v>2</v>
      </c>
      <c r="C28" s="15">
        <f t="shared" si="4"/>
        <v>46237</v>
      </c>
      <c r="D28" s="5" t="s">
        <v>8</v>
      </c>
      <c r="E28" s="16">
        <f t="shared" si="5"/>
        <v>46243</v>
      </c>
      <c r="F28" s="18"/>
      <c r="G28" s="18"/>
      <c r="H28" s="18"/>
      <c r="I28" s="11" t="str">
        <f t="shared" si="2"/>
        <v/>
      </c>
      <c r="J28" s="10" t="str">
        <f t="shared" si="3"/>
        <v>－</v>
      </c>
      <c r="K28" s="17"/>
    </row>
    <row r="29" spans="1:11" ht="17.100000000000001" customHeight="1" x14ac:dyDescent="0.2">
      <c r="A29" s="8">
        <f t="shared" si="0"/>
        <v>8</v>
      </c>
      <c r="B29" s="9">
        <f t="shared" si="1"/>
        <v>3</v>
      </c>
      <c r="C29" s="15">
        <f t="shared" si="4"/>
        <v>46244</v>
      </c>
      <c r="D29" s="5" t="s">
        <v>8</v>
      </c>
      <c r="E29" s="16">
        <f t="shared" si="5"/>
        <v>46250</v>
      </c>
      <c r="F29" s="18"/>
      <c r="G29" s="18"/>
      <c r="H29" s="18"/>
      <c r="I29" s="11" t="str">
        <f t="shared" si="2"/>
        <v/>
      </c>
      <c r="J29" s="10" t="str">
        <f t="shared" si="3"/>
        <v>－</v>
      </c>
      <c r="K29" s="17"/>
    </row>
    <row r="30" spans="1:11" ht="17.100000000000001" customHeight="1" x14ac:dyDescent="0.2">
      <c r="A30" s="8">
        <f t="shared" si="0"/>
        <v>8</v>
      </c>
      <c r="B30" s="9">
        <f t="shared" si="1"/>
        <v>4</v>
      </c>
      <c r="C30" s="15">
        <f t="shared" si="4"/>
        <v>46251</v>
      </c>
      <c r="D30" s="5" t="s">
        <v>8</v>
      </c>
      <c r="E30" s="16">
        <f t="shared" si="5"/>
        <v>46257</v>
      </c>
      <c r="F30" s="18"/>
      <c r="G30" s="18"/>
      <c r="H30" s="18"/>
      <c r="I30" s="11" t="str">
        <f t="shared" si="2"/>
        <v/>
      </c>
      <c r="J30" s="10" t="str">
        <f t="shared" si="3"/>
        <v>－</v>
      </c>
      <c r="K30" s="17"/>
    </row>
    <row r="31" spans="1:11" ht="17.100000000000001" customHeight="1" x14ac:dyDescent="0.2">
      <c r="A31" s="8">
        <f t="shared" si="0"/>
        <v>8</v>
      </c>
      <c r="B31" s="9">
        <f t="shared" si="1"/>
        <v>5</v>
      </c>
      <c r="C31" s="15">
        <f t="shared" si="4"/>
        <v>46258</v>
      </c>
      <c r="D31" s="5" t="s">
        <v>8</v>
      </c>
      <c r="E31" s="16">
        <f t="shared" si="5"/>
        <v>46264</v>
      </c>
      <c r="F31" s="18"/>
      <c r="G31" s="18"/>
      <c r="H31" s="18"/>
      <c r="I31" s="11" t="str">
        <f t="shared" si="2"/>
        <v/>
      </c>
      <c r="J31" s="10" t="str">
        <f t="shared" si="3"/>
        <v>－</v>
      </c>
      <c r="K31" s="17"/>
    </row>
    <row r="32" spans="1:11" ht="17.100000000000001" customHeight="1" x14ac:dyDescent="0.2">
      <c r="A32" s="8">
        <f t="shared" si="0"/>
        <v>8</v>
      </c>
      <c r="B32" s="9">
        <f t="shared" si="1"/>
        <v>6</v>
      </c>
      <c r="C32" s="15">
        <f t="shared" si="4"/>
        <v>46265</v>
      </c>
      <c r="D32" s="5" t="s">
        <v>8</v>
      </c>
      <c r="E32" s="16">
        <f t="shared" si="5"/>
        <v>46271</v>
      </c>
      <c r="F32" s="18"/>
      <c r="G32" s="18"/>
      <c r="H32" s="18"/>
      <c r="I32" s="11" t="str">
        <f t="shared" si="2"/>
        <v/>
      </c>
      <c r="J32" s="10" t="str">
        <f t="shared" si="3"/>
        <v>－</v>
      </c>
      <c r="K32" s="17"/>
    </row>
    <row r="33" spans="1:11" ht="17.100000000000001" customHeight="1" x14ac:dyDescent="0.2">
      <c r="A33" s="8">
        <f t="shared" si="0"/>
        <v>9</v>
      </c>
      <c r="B33" s="9">
        <f t="shared" si="1"/>
        <v>2</v>
      </c>
      <c r="C33" s="15">
        <f t="shared" si="4"/>
        <v>46272</v>
      </c>
      <c r="D33" s="5" t="s">
        <v>8</v>
      </c>
      <c r="E33" s="16">
        <f t="shared" si="5"/>
        <v>46278</v>
      </c>
      <c r="F33" s="18"/>
      <c r="G33" s="18"/>
      <c r="H33" s="18"/>
      <c r="I33" s="11" t="str">
        <f t="shared" si="2"/>
        <v/>
      </c>
      <c r="J33" s="10" t="str">
        <f t="shared" si="3"/>
        <v>－</v>
      </c>
      <c r="K33" s="17"/>
    </row>
    <row r="34" spans="1:11" ht="17.100000000000001" customHeight="1" x14ac:dyDescent="0.2">
      <c r="A34" s="8">
        <f t="shared" si="0"/>
        <v>9</v>
      </c>
      <c r="B34" s="9">
        <f t="shared" si="1"/>
        <v>3</v>
      </c>
      <c r="C34" s="15">
        <f t="shared" si="4"/>
        <v>46279</v>
      </c>
      <c r="D34" s="5" t="s">
        <v>8</v>
      </c>
      <c r="E34" s="16">
        <f t="shared" si="5"/>
        <v>46285</v>
      </c>
      <c r="F34" s="18"/>
      <c r="G34" s="18"/>
      <c r="H34" s="18"/>
      <c r="I34" s="11" t="str">
        <f t="shared" si="2"/>
        <v/>
      </c>
      <c r="J34" s="10" t="str">
        <f t="shared" si="3"/>
        <v>－</v>
      </c>
      <c r="K34" s="17"/>
    </row>
    <row r="35" spans="1:11" ht="17.100000000000001" customHeight="1" x14ac:dyDescent="0.2">
      <c r="A35" s="8">
        <f t="shared" si="0"/>
        <v>9</v>
      </c>
      <c r="B35" s="9">
        <f t="shared" si="1"/>
        <v>4</v>
      </c>
      <c r="C35" s="15">
        <f t="shared" si="4"/>
        <v>46286</v>
      </c>
      <c r="D35" s="5" t="s">
        <v>8</v>
      </c>
      <c r="E35" s="16">
        <f t="shared" si="5"/>
        <v>46292</v>
      </c>
      <c r="F35" s="18"/>
      <c r="G35" s="18"/>
      <c r="H35" s="18"/>
      <c r="I35" s="11" t="str">
        <f t="shared" si="2"/>
        <v/>
      </c>
      <c r="J35" s="10" t="str">
        <f t="shared" si="3"/>
        <v>－</v>
      </c>
      <c r="K35" s="17"/>
    </row>
    <row r="36" spans="1:11" ht="17.100000000000001" customHeight="1" x14ac:dyDescent="0.2">
      <c r="A36" s="8">
        <f t="shared" si="0"/>
        <v>9</v>
      </c>
      <c r="B36" s="9">
        <f t="shared" si="1"/>
        <v>5</v>
      </c>
      <c r="C36" s="15">
        <f t="shared" si="4"/>
        <v>46293</v>
      </c>
      <c r="D36" s="5" t="s">
        <v>8</v>
      </c>
      <c r="E36" s="16">
        <f t="shared" si="5"/>
        <v>46299</v>
      </c>
      <c r="F36" s="18"/>
      <c r="G36" s="18"/>
      <c r="H36" s="18"/>
      <c r="I36" s="11" t="str">
        <f t="shared" si="2"/>
        <v/>
      </c>
      <c r="J36" s="10" t="str">
        <f t="shared" si="3"/>
        <v>－</v>
      </c>
      <c r="K36" s="17"/>
    </row>
    <row r="37" spans="1:11" ht="17.100000000000001" customHeight="1" x14ac:dyDescent="0.2">
      <c r="A37" s="8">
        <f t="shared" si="0"/>
        <v>10</v>
      </c>
      <c r="B37" s="9">
        <f t="shared" si="1"/>
        <v>2</v>
      </c>
      <c r="C37" s="15">
        <f t="shared" si="4"/>
        <v>46300</v>
      </c>
      <c r="D37" s="5" t="s">
        <v>8</v>
      </c>
      <c r="E37" s="16">
        <f t="shared" si="5"/>
        <v>46306</v>
      </c>
      <c r="F37" s="18"/>
      <c r="G37" s="18"/>
      <c r="H37" s="18"/>
      <c r="I37" s="11" t="str">
        <f t="shared" si="2"/>
        <v/>
      </c>
      <c r="J37" s="10" t="str">
        <f t="shared" si="3"/>
        <v>－</v>
      </c>
      <c r="K37" s="17"/>
    </row>
    <row r="38" spans="1:11" ht="17.100000000000001" customHeight="1" x14ac:dyDescent="0.2">
      <c r="A38" s="8">
        <f t="shared" si="0"/>
        <v>10</v>
      </c>
      <c r="B38" s="9">
        <f t="shared" si="1"/>
        <v>3</v>
      </c>
      <c r="C38" s="15">
        <f t="shared" si="4"/>
        <v>46307</v>
      </c>
      <c r="D38" s="5" t="s">
        <v>8</v>
      </c>
      <c r="E38" s="16">
        <f t="shared" si="5"/>
        <v>46313</v>
      </c>
      <c r="F38" s="18"/>
      <c r="G38" s="18"/>
      <c r="H38" s="18"/>
      <c r="I38" s="11" t="str">
        <f t="shared" si="2"/>
        <v/>
      </c>
      <c r="J38" s="10" t="str">
        <f t="shared" si="3"/>
        <v>－</v>
      </c>
      <c r="K38" s="17"/>
    </row>
    <row r="39" spans="1:11" ht="17.100000000000001" customHeight="1" x14ac:dyDescent="0.2">
      <c r="A39" s="8">
        <f t="shared" si="0"/>
        <v>10</v>
      </c>
      <c r="B39" s="9">
        <f t="shared" si="1"/>
        <v>4</v>
      </c>
      <c r="C39" s="15">
        <f t="shared" si="4"/>
        <v>46314</v>
      </c>
      <c r="D39" s="5" t="s">
        <v>8</v>
      </c>
      <c r="E39" s="16">
        <f t="shared" si="5"/>
        <v>46320</v>
      </c>
      <c r="F39" s="18"/>
      <c r="G39" s="18"/>
      <c r="H39" s="18"/>
      <c r="I39" s="11" t="str">
        <f t="shared" si="2"/>
        <v/>
      </c>
      <c r="J39" s="10" t="str">
        <f t="shared" si="3"/>
        <v>－</v>
      </c>
      <c r="K39" s="17"/>
    </row>
    <row r="40" spans="1:11" ht="17.100000000000001" customHeight="1" x14ac:dyDescent="0.2">
      <c r="A40" s="8">
        <f t="shared" si="0"/>
        <v>10</v>
      </c>
      <c r="B40" s="9">
        <f t="shared" si="1"/>
        <v>5</v>
      </c>
      <c r="C40" s="15">
        <f t="shared" si="4"/>
        <v>46321</v>
      </c>
      <c r="D40" s="5" t="s">
        <v>8</v>
      </c>
      <c r="E40" s="16">
        <f t="shared" si="5"/>
        <v>46327</v>
      </c>
      <c r="F40" s="18"/>
      <c r="G40" s="18"/>
      <c r="H40" s="18"/>
      <c r="I40" s="11" t="str">
        <f t="shared" si="2"/>
        <v/>
      </c>
      <c r="J40" s="10" t="str">
        <f t="shared" si="3"/>
        <v>－</v>
      </c>
      <c r="K40" s="17"/>
    </row>
    <row r="41" spans="1:11" ht="17.100000000000001" customHeight="1" x14ac:dyDescent="0.2">
      <c r="A41" s="8">
        <f t="shared" si="0"/>
        <v>11</v>
      </c>
      <c r="B41" s="9">
        <f t="shared" si="1"/>
        <v>2</v>
      </c>
      <c r="C41" s="15">
        <f t="shared" si="4"/>
        <v>46328</v>
      </c>
      <c r="D41" s="5" t="s">
        <v>8</v>
      </c>
      <c r="E41" s="16">
        <f t="shared" si="5"/>
        <v>46334</v>
      </c>
      <c r="F41" s="18"/>
      <c r="G41" s="18"/>
      <c r="H41" s="18"/>
      <c r="I41" s="11" t="str">
        <f t="shared" si="2"/>
        <v/>
      </c>
      <c r="J41" s="10" t="str">
        <f t="shared" si="3"/>
        <v>－</v>
      </c>
      <c r="K41" s="17"/>
    </row>
    <row r="42" spans="1:11" ht="17.100000000000001" customHeight="1" x14ac:dyDescent="0.2">
      <c r="A42" s="8">
        <f t="shared" si="0"/>
        <v>11</v>
      </c>
      <c r="B42" s="9">
        <f t="shared" si="1"/>
        <v>3</v>
      </c>
      <c r="C42" s="15">
        <f t="shared" ref="C42:C49" si="6">C41+7</f>
        <v>46335</v>
      </c>
      <c r="D42" s="5" t="s">
        <v>8</v>
      </c>
      <c r="E42" s="16">
        <f t="shared" ref="E42:E49" si="7">C42+6</f>
        <v>46341</v>
      </c>
      <c r="F42" s="18"/>
      <c r="G42" s="18"/>
      <c r="H42" s="18"/>
      <c r="I42" s="11" t="str">
        <f t="shared" ref="I42:I51" si="8">IF(F42=0,"",H42/F42)</f>
        <v/>
      </c>
      <c r="J42" s="10" t="str">
        <f t="shared" si="3"/>
        <v>－</v>
      </c>
      <c r="K42" s="17"/>
    </row>
    <row r="43" spans="1:11" ht="17.100000000000001" customHeight="1" x14ac:dyDescent="0.2">
      <c r="A43" s="8">
        <f t="shared" si="0"/>
        <v>11</v>
      </c>
      <c r="B43" s="9">
        <f t="shared" si="1"/>
        <v>4</v>
      </c>
      <c r="C43" s="15">
        <f t="shared" si="6"/>
        <v>46342</v>
      </c>
      <c r="D43" s="5" t="s">
        <v>8</v>
      </c>
      <c r="E43" s="16">
        <f t="shared" si="7"/>
        <v>46348</v>
      </c>
      <c r="F43" s="18"/>
      <c r="G43" s="18"/>
      <c r="H43" s="18"/>
      <c r="I43" s="11" t="str">
        <f t="shared" si="8"/>
        <v/>
      </c>
      <c r="J43" s="10" t="str">
        <f t="shared" si="3"/>
        <v>－</v>
      </c>
      <c r="K43" s="17"/>
    </row>
    <row r="44" spans="1:11" ht="17.100000000000001" customHeight="1" x14ac:dyDescent="0.2">
      <c r="A44" s="8">
        <f t="shared" si="0"/>
        <v>11</v>
      </c>
      <c r="B44" s="9">
        <f t="shared" si="1"/>
        <v>5</v>
      </c>
      <c r="C44" s="15">
        <f t="shared" si="6"/>
        <v>46349</v>
      </c>
      <c r="D44" s="5" t="s">
        <v>8</v>
      </c>
      <c r="E44" s="16">
        <f t="shared" si="7"/>
        <v>46355</v>
      </c>
      <c r="F44" s="18"/>
      <c r="G44" s="18"/>
      <c r="H44" s="18"/>
      <c r="I44" s="11" t="str">
        <f t="shared" si="8"/>
        <v/>
      </c>
      <c r="J44" s="10" t="str">
        <f t="shared" si="3"/>
        <v>－</v>
      </c>
      <c r="K44" s="17"/>
    </row>
    <row r="45" spans="1:11" ht="17.100000000000001" customHeight="1" x14ac:dyDescent="0.2">
      <c r="A45" s="8">
        <f t="shared" si="0"/>
        <v>11</v>
      </c>
      <c r="B45" s="9">
        <f t="shared" si="1"/>
        <v>6</v>
      </c>
      <c r="C45" s="15">
        <f t="shared" si="6"/>
        <v>46356</v>
      </c>
      <c r="D45" s="5" t="s">
        <v>8</v>
      </c>
      <c r="E45" s="16">
        <f t="shared" si="7"/>
        <v>46362</v>
      </c>
      <c r="F45" s="18"/>
      <c r="G45" s="18"/>
      <c r="H45" s="18"/>
      <c r="I45" s="11" t="str">
        <f t="shared" si="8"/>
        <v/>
      </c>
      <c r="J45" s="10" t="str">
        <f t="shared" si="3"/>
        <v>－</v>
      </c>
      <c r="K45" s="17"/>
    </row>
    <row r="46" spans="1:11" ht="17.100000000000001" customHeight="1" x14ac:dyDescent="0.2">
      <c r="A46" s="8">
        <f t="shared" si="0"/>
        <v>12</v>
      </c>
      <c r="B46" s="9">
        <f t="shared" si="1"/>
        <v>2</v>
      </c>
      <c r="C46" s="15">
        <f t="shared" si="6"/>
        <v>46363</v>
      </c>
      <c r="D46" s="5" t="s">
        <v>8</v>
      </c>
      <c r="E46" s="16">
        <f t="shared" si="7"/>
        <v>46369</v>
      </c>
      <c r="F46" s="18"/>
      <c r="G46" s="18"/>
      <c r="H46" s="18"/>
      <c r="I46" s="11" t="str">
        <f t="shared" si="8"/>
        <v/>
      </c>
      <c r="J46" s="10" t="str">
        <f t="shared" si="3"/>
        <v>－</v>
      </c>
      <c r="K46" s="17"/>
    </row>
    <row r="47" spans="1:11" ht="17.100000000000001" customHeight="1" x14ac:dyDescent="0.2">
      <c r="A47" s="8">
        <f t="shared" si="0"/>
        <v>12</v>
      </c>
      <c r="B47" s="9">
        <f t="shared" si="1"/>
        <v>3</v>
      </c>
      <c r="C47" s="15">
        <f t="shared" si="6"/>
        <v>46370</v>
      </c>
      <c r="D47" s="5" t="s">
        <v>8</v>
      </c>
      <c r="E47" s="16">
        <f t="shared" si="7"/>
        <v>46376</v>
      </c>
      <c r="F47" s="18"/>
      <c r="G47" s="18"/>
      <c r="H47" s="18"/>
      <c r="I47" s="11" t="str">
        <f t="shared" si="8"/>
        <v/>
      </c>
      <c r="J47" s="10" t="str">
        <f t="shared" si="3"/>
        <v>－</v>
      </c>
      <c r="K47" s="17"/>
    </row>
    <row r="48" spans="1:11" ht="17.100000000000001" customHeight="1" x14ac:dyDescent="0.2">
      <c r="A48" s="8">
        <f t="shared" si="0"/>
        <v>12</v>
      </c>
      <c r="B48" s="9">
        <f t="shared" si="1"/>
        <v>4</v>
      </c>
      <c r="C48" s="15">
        <f t="shared" si="6"/>
        <v>46377</v>
      </c>
      <c r="D48" s="5" t="s">
        <v>8</v>
      </c>
      <c r="E48" s="16">
        <f t="shared" si="7"/>
        <v>46383</v>
      </c>
      <c r="F48" s="18"/>
      <c r="G48" s="18"/>
      <c r="H48" s="18"/>
      <c r="I48" s="11" t="str">
        <f t="shared" si="8"/>
        <v/>
      </c>
      <c r="J48" s="10" t="str">
        <f t="shared" si="3"/>
        <v>－</v>
      </c>
      <c r="K48" s="17"/>
    </row>
    <row r="49" spans="1:15" ht="17.100000000000001" customHeight="1" x14ac:dyDescent="0.2">
      <c r="A49" s="8">
        <f t="shared" si="0"/>
        <v>12</v>
      </c>
      <c r="B49" s="9">
        <f t="shared" si="1"/>
        <v>5</v>
      </c>
      <c r="C49" s="15">
        <f t="shared" si="6"/>
        <v>46384</v>
      </c>
      <c r="D49" s="5" t="s">
        <v>8</v>
      </c>
      <c r="E49" s="16">
        <f t="shared" si="7"/>
        <v>46390</v>
      </c>
      <c r="F49" s="18"/>
      <c r="G49" s="18"/>
      <c r="H49" s="18"/>
      <c r="I49" s="11" t="str">
        <f t="shared" si="8"/>
        <v/>
      </c>
      <c r="J49" s="10" t="str">
        <f>IF(G49=0,"－",IF(I49&gt;=0.285,"○","×"))</f>
        <v>－</v>
      </c>
      <c r="K49" s="17"/>
    </row>
    <row r="50" spans="1:15" ht="5.0999999999999996" customHeight="1" x14ac:dyDescent="0.2">
      <c r="A50" s="6"/>
      <c r="B50" s="6"/>
      <c r="D50" s="6"/>
      <c r="K50" s="6"/>
    </row>
    <row r="51" spans="1:15" ht="16.95" customHeight="1" x14ac:dyDescent="0.2">
      <c r="A51" s="29" t="s">
        <v>17</v>
      </c>
      <c r="B51" s="30"/>
      <c r="C51" s="30"/>
      <c r="D51" s="30"/>
      <c r="E51" s="39"/>
      <c r="F51" s="13">
        <f>SUM(F10:F49)</f>
        <v>0</v>
      </c>
      <c r="G51" s="13">
        <f>SUM(G10:G49)</f>
        <v>0</v>
      </c>
      <c r="H51" s="13">
        <f>SUM(H10:H49)</f>
        <v>0</v>
      </c>
      <c r="I51" s="11" t="str">
        <f t="shared" si="8"/>
        <v/>
      </c>
      <c r="J51" s="13" t="str">
        <f>IF(O51&gt;0,"×","○")</f>
        <v>○</v>
      </c>
      <c r="K51" s="10" t="str">
        <f>IF(J51="○","完全週休２日達成",IF(I51&gt;28.5%,"通期の週休２日達成","週休２日未達成"))</f>
        <v>完全週休２日達成</v>
      </c>
      <c r="N51" s="14" t="s">
        <v>16</v>
      </c>
      <c r="O51" s="2">
        <f>COUNTIF(J10:J49,"×")</f>
        <v>0</v>
      </c>
    </row>
    <row r="52" spans="1:15" ht="16.95" customHeight="1" x14ac:dyDescent="0.2"/>
    <row r="53" spans="1:15" ht="16.95" customHeight="1" x14ac:dyDescent="0.2"/>
    <row r="54" spans="1:15" ht="16.95" customHeight="1" x14ac:dyDescent="0.2"/>
    <row r="55" spans="1:15" ht="16.95" customHeight="1" x14ac:dyDescent="0.2"/>
    <row r="56" spans="1:15" ht="16.95" customHeight="1" x14ac:dyDescent="0.2"/>
    <row r="57" spans="1:15" ht="16.95" customHeight="1" x14ac:dyDescent="0.2"/>
    <row r="58" spans="1:15" ht="16.95" customHeight="1" x14ac:dyDescent="0.2"/>
  </sheetData>
  <mergeCells count="12">
    <mergeCell ref="A51:E51"/>
    <mergeCell ref="F8:F9"/>
    <mergeCell ref="G8:G9"/>
    <mergeCell ref="I8:I9"/>
    <mergeCell ref="J8:J9"/>
    <mergeCell ref="H8:H9"/>
    <mergeCell ref="A3:B3"/>
    <mergeCell ref="A4:B4"/>
    <mergeCell ref="A5:B5"/>
    <mergeCell ref="A6:B6"/>
    <mergeCell ref="K8:K9"/>
    <mergeCell ref="A8:E9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様式１（月単位）</vt:lpstr>
      <vt:lpstr>様式１（週単位）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2025-11-28T04:23:58Z</dcterms:modified>
</cp:coreProperties>
</file>